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"/>
    </mc:Choice>
  </mc:AlternateContent>
  <xr:revisionPtr revIDLastSave="168" documentId="13_ncr:1_{18A51753-5CA0-4072-9A8A-E86235420F1E}" xr6:coauthVersionLast="47" xr6:coauthVersionMax="47" xr10:uidLastSave="{EF3F62FA-B5BA-43A1-AB71-445D9E096E2E}"/>
  <bookViews>
    <workbookView xWindow="7245" yWindow="3855" windowWidth="28800" windowHeight="15435" xr2:uid="{7D6DDBEB-47B7-4770-B4F5-EF110F0A2DCB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s="1"/>
  <c r="F109" i="1" l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<sst xmlns="http://schemas.openxmlformats.org/spreadsheetml/2006/main" count="19" uniqueCount="18">
  <si>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</si>
  <si>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</si>
  <si>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</si>
  <si>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</si>
  <si>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</si>
  <si>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</si>
  <si>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</si>
  <si>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</si>
  <si>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</si>
  <si>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</si>
  <si>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</si>
  <si>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</si>
  <si>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</si>
  <si>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</si>
  <si>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</si>
  <si>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Üürilepingu nr Ü17379/19 lisale nr 6.2</t>
  </si>
  <si>
    <t>Lisa nr 2</t>
  </si>
  <si>
    <t>Kapitalikomponendi annuiteetmaksegraafik - Pepleri tn 35, Tartu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</si>
</sst>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 4" xfId="2" xr:uid="{C518EF32-F477-4C7A-A1F1-D1D69E16654D}"/>
    <cellStyle name="Normaallaad 5" xfId="3" xr:uid="{D31744A0-47DA-4E5B-BA04-7BBAD1DFDCE8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L21" sqref="L21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16</v>
      </c>
    </row>
    <row r="2" spans="1:16" x14ac:dyDescent="0.25">
      <c r="A2" s="1"/>
      <c r="B2" s="1"/>
      <c r="C2" s="1"/>
      <c r="D2" s="1"/>
      <c r="E2" s="1"/>
      <c r="F2" s="3"/>
      <c r="G2" s="42" t="s">
        <v>15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17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45292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2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45291</v>
      </c>
      <c r="E8" s="37">
        <v>9392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45351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7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8</v>
      </c>
      <c r="B14" s="29" t="s">
        <v>9</v>
      </c>
      <c r="C14" s="29" t="s">
        <v>10</v>
      </c>
      <c r="D14" s="29" t="s">
        <v>11</v>
      </c>
      <c r="E14" s="29" t="s">
        <v>12</v>
      </c>
      <c r="F14" s="29" t="s">
        <v>13</v>
      </c>
      <c r="G14" s="36" t="s">
        <v>14</v>
      </c>
      <c r="K14" s="20"/>
      <c r="L14" s="20"/>
      <c r="M14" s="23"/>
    </row>
    <row r="15" spans="1:16" x14ac:dyDescent="0.25">
      <c r="A15" s="30">
        <f>IF(B15="","",E6)</f>
        <v>45292</v>
      </c>
      <c r="B15" s="17">
        <f>IF(E7&gt;0,1,"")</f>
        <v>1</v>
      </c>
      <c r="C15" s="6">
        <f>IF(B15="","",E8)</f>
        <v>9392</v>
      </c>
      <c r="D15" s="31">
        <f>IF(B15="","",IPMT($E$11/12,B15,$E$7,-$E$8,$E$9,0))</f>
        <v>44.612000000000002</v>
      </c>
      <c r="E15" s="31">
        <f>IF(B15="","",PPMT($E$11/12,B15,$E$7,-$E$8,$E$9,0))</f>
        <v>4684.873425614167</v>
      </c>
      <c r="F15" s="31">
        <f>IF(B15="","",SUM(D15:E15))</f>
        <v>4729.4854256141671</v>
      </c>
      <c r="G15" s="6">
        <f>IF(B15="","",SUM(C15)-SUM(E15))</f>
        <v>4707.126574385833</v>
      </c>
      <c r="K15" s="20"/>
      <c r="L15" s="20"/>
      <c r="M15" s="23"/>
    </row>
    <row r="16" spans="1:16" x14ac:dyDescent="0.25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4707.126574385833</v>
      </c>
      <c r="D16" s="31">
        <f>IF(B16="","",IPMT($E$11/12,B16,$E$7,-$E$8,$E$9,0))</f>
        <v>22.358851228332711</v>
      </c>
      <c r="E16" s="31">
        <f>IF(B16="","",PPMT($E$11/12,B16,$E$7,-$E$8,$E$9,0))</f>
        <v>4707.1265743858339</v>
      </c>
      <c r="F16" s="31">
        <f t="shared" ref="F16" si="0">IF(B16="","",SUM(D16:E16))</f>
        <v>4729.4854256141671</v>
      </c>
      <c r="G16" s="6">
        <f t="shared" ref="G16" si="1">IF(B16="","",SUM(C16)-SUM(E16))</f>
        <v>-9.0949470177292824E-13</v>
      </c>
      <c r="K16" s="20"/>
      <c r="L16" s="20"/>
      <c r="M16" s="23"/>
    </row>
    <row r="17" spans="1:13" x14ac:dyDescent="0.25">
      <c r="A17" s="30" t="str">
        <f t="shared" ref="A17:A74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74" si="4">IF(B17="","",G16)</f>
        <v/>
      </c>
      <c r="D17" s="31" t="str">
        <f t="shared" ref="D17:D74" si="5">IF(B17="","",IPMT($E$11/12,B17,$E$7,-$E$8,$E$9,0))</f>
        <v/>
      </c>
      <c r="E17" s="31" t="str">
        <f t="shared" ref="E17:E74" si="6">IF(B17="","",PPMT($E$11/12,B17,$E$7,-$E$8,$E$9,0))</f>
        <v/>
      </c>
      <c r="F17" s="31" t="str">
        <f t="shared" ref="F17:F74" si="7">IF(B17="","",SUM(D17:E17))</f>
        <v/>
      </c>
      <c r="G17" s="6" t="str">
        <f t="shared" ref="G17:G74" si="8">IF(B17="","",SUM(C17)-SUM(E17))</f>
        <v/>
      </c>
      <c r="K17" s="20"/>
      <c r="L17" s="20"/>
      <c r="M17" s="23"/>
    </row>
    <row r="18" spans="1:13" x14ac:dyDescent="0.25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8"/>
        <v/>
      </c>
      <c r="K18" s="20"/>
      <c r="L18" s="20"/>
      <c r="M18" s="23"/>
    </row>
    <row r="19" spans="1:13" x14ac:dyDescent="0.25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8"/>
        <v/>
      </c>
      <c r="K19" s="20"/>
      <c r="L19" s="20"/>
      <c r="M19" s="23"/>
    </row>
    <row r="20" spans="1:13" x14ac:dyDescent="0.25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8"/>
        <v/>
      </c>
      <c r="K20" s="20"/>
      <c r="L20" s="20"/>
      <c r="M20" s="23"/>
    </row>
    <row r="21" spans="1:13" x14ac:dyDescent="0.25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8"/>
        <v/>
      </c>
      <c r="K21" s="20"/>
      <c r="L21" s="20"/>
      <c r="M21" s="23"/>
    </row>
    <row r="22" spans="1:13" x14ac:dyDescent="0.25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8"/>
        <v/>
      </c>
      <c r="K22" s="20"/>
      <c r="L22" s="20"/>
      <c r="M22" s="23"/>
    </row>
    <row r="23" spans="1:13" x14ac:dyDescent="0.25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8"/>
        <v/>
      </c>
      <c r="K23" s="20"/>
      <c r="L23" s="20"/>
      <c r="M23" s="23"/>
    </row>
    <row r="24" spans="1:13" x14ac:dyDescent="0.25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8"/>
        <v/>
      </c>
      <c r="K24" s="20"/>
      <c r="L24" s="20"/>
      <c r="M24" s="23"/>
    </row>
    <row r="25" spans="1:13" x14ac:dyDescent="0.25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8"/>
        <v/>
      </c>
    </row>
    <row r="26" spans="1:13" x14ac:dyDescent="0.25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8"/>
        <v/>
      </c>
    </row>
    <row r="27" spans="1:13" x14ac:dyDescent="0.25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8"/>
        <v/>
      </c>
    </row>
    <row r="28" spans="1:13" x14ac:dyDescent="0.25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8"/>
        <v/>
      </c>
    </row>
    <row r="29" spans="1:13" x14ac:dyDescent="0.25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8"/>
        <v/>
      </c>
    </row>
    <row r="30" spans="1:13" x14ac:dyDescent="0.25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8"/>
        <v/>
      </c>
    </row>
    <row r="31" spans="1:13" x14ac:dyDescent="0.25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8"/>
        <v/>
      </c>
    </row>
    <row r="32" spans="1:13" x14ac:dyDescent="0.25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8"/>
        <v/>
      </c>
    </row>
    <row r="33" spans="1:7" x14ac:dyDescent="0.25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8"/>
        <v/>
      </c>
    </row>
    <row r="34" spans="1:7" x14ac:dyDescent="0.25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8"/>
        <v/>
      </c>
    </row>
    <row r="35" spans="1:7" x14ac:dyDescent="0.25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8"/>
        <v/>
      </c>
    </row>
    <row r="36" spans="1:7" x14ac:dyDescent="0.25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8"/>
        <v/>
      </c>
    </row>
    <row r="37" spans="1:7" x14ac:dyDescent="0.25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8"/>
        <v/>
      </c>
    </row>
    <row r="38" spans="1:7" x14ac:dyDescent="0.25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8"/>
        <v/>
      </c>
    </row>
    <row r="39" spans="1:7" x14ac:dyDescent="0.25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8"/>
        <v/>
      </c>
    </row>
    <row r="40" spans="1:7" x14ac:dyDescent="0.25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8"/>
        <v/>
      </c>
    </row>
    <row r="41" spans="1:7" x14ac:dyDescent="0.25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8"/>
        <v/>
      </c>
    </row>
    <row r="42" spans="1:7" x14ac:dyDescent="0.25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8"/>
        <v/>
      </c>
    </row>
    <row r="43" spans="1:7" x14ac:dyDescent="0.25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8"/>
        <v/>
      </c>
    </row>
    <row r="44" spans="1:7" x14ac:dyDescent="0.25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8"/>
        <v/>
      </c>
    </row>
    <row r="45" spans="1:7" x14ac:dyDescent="0.25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8"/>
        <v/>
      </c>
    </row>
    <row r="46" spans="1:7" x14ac:dyDescent="0.25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8"/>
        <v/>
      </c>
    </row>
    <row r="47" spans="1:7" x14ac:dyDescent="0.25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8"/>
        <v/>
      </c>
    </row>
    <row r="48" spans="1:7" x14ac:dyDescent="0.25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8"/>
        <v/>
      </c>
    </row>
    <row r="49" spans="1:7" x14ac:dyDescent="0.25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8"/>
        <v/>
      </c>
    </row>
    <row r="50" spans="1:7" x14ac:dyDescent="0.25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8"/>
        <v/>
      </c>
    </row>
    <row r="51" spans="1:7" x14ac:dyDescent="0.25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8"/>
        <v/>
      </c>
    </row>
    <row r="52" spans="1:7" x14ac:dyDescent="0.25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8"/>
        <v/>
      </c>
    </row>
    <row r="53" spans="1:7" x14ac:dyDescent="0.25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8"/>
        <v/>
      </c>
    </row>
    <row r="54" spans="1:7" x14ac:dyDescent="0.25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8"/>
        <v/>
      </c>
    </row>
    <row r="55" spans="1:7" x14ac:dyDescent="0.25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8"/>
        <v/>
      </c>
    </row>
    <row r="56" spans="1:7" x14ac:dyDescent="0.25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8"/>
        <v/>
      </c>
    </row>
    <row r="57" spans="1:7" x14ac:dyDescent="0.25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8"/>
        <v/>
      </c>
    </row>
    <row r="58" spans="1:7" x14ac:dyDescent="0.25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8"/>
        <v/>
      </c>
    </row>
    <row r="59" spans="1:7" x14ac:dyDescent="0.25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8"/>
        <v/>
      </c>
    </row>
    <row r="60" spans="1:7" x14ac:dyDescent="0.25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8"/>
        <v/>
      </c>
    </row>
    <row r="61" spans="1:7" x14ac:dyDescent="0.25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8"/>
        <v/>
      </c>
    </row>
    <row r="62" spans="1:7" x14ac:dyDescent="0.25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8"/>
        <v/>
      </c>
    </row>
    <row r="63" spans="1:7" x14ac:dyDescent="0.25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8"/>
        <v/>
      </c>
    </row>
    <row r="64" spans="1:7" x14ac:dyDescent="0.25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8"/>
        <v/>
      </c>
    </row>
    <row r="65" spans="1:7" x14ac:dyDescent="0.25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8"/>
        <v/>
      </c>
    </row>
    <row r="66" spans="1:7" x14ac:dyDescent="0.25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8"/>
        <v/>
      </c>
    </row>
    <row r="67" spans="1:7" x14ac:dyDescent="0.25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8"/>
        <v/>
      </c>
    </row>
    <row r="68" spans="1:7" x14ac:dyDescent="0.25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8"/>
        <v/>
      </c>
    </row>
    <row r="69" spans="1:7" x14ac:dyDescent="0.25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8"/>
        <v/>
      </c>
    </row>
    <row r="70" spans="1:7" x14ac:dyDescent="0.25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8"/>
        <v/>
      </c>
    </row>
    <row r="71" spans="1:7" x14ac:dyDescent="0.25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8"/>
        <v/>
      </c>
    </row>
    <row r="72" spans="1:7" x14ac:dyDescent="0.25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8"/>
        <v/>
      </c>
    </row>
    <row r="73" spans="1:7" x14ac:dyDescent="0.25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8"/>
        <v/>
      </c>
    </row>
    <row r="74" spans="1:7" x14ac:dyDescent="0.25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8"/>
        <v/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2E4C95D5-902A-4F44-89C3-5DD4CA7E8A06}"/>
</file>

<file path=customXml/itemProps3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Kristin Tamm</cp:lastModifiedBy>
  <cp:revision/>
  <dcterms:created xsi:type="dcterms:W3CDTF">2018-11-22T07:56:47Z</dcterms:created>
  <dcterms:modified xsi:type="dcterms:W3CDTF">2023-12-18T08:05:42Z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